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0730" windowHeight="10035"/>
  </bookViews>
  <sheets>
    <sheet name="Visa Fee Chart EN" sheetId="4" r:id="rId1"/>
    <sheet name="Visa Fee Chart SP" sheetId="5" r:id="rId2"/>
    <sheet name="Hoja2" sheetId="2" r:id="rId3"/>
    <sheet name="Hoja3" sheetId="3" r:id="rId4"/>
  </sheets>
  <calcPr calcId="145621"/>
</workbook>
</file>

<file path=xl/calcChain.xml><?xml version="1.0" encoding="utf-8"?>
<calcChain xmlns="http://schemas.openxmlformats.org/spreadsheetml/2006/main">
  <c r="D47" i="5" l="1"/>
  <c r="C47" i="5" s="1"/>
  <c r="D45" i="5"/>
  <c r="C45" i="5" s="1"/>
  <c r="D43" i="5"/>
  <c r="C43" i="5" s="1"/>
  <c r="D41" i="5"/>
  <c r="C41" i="5" s="1"/>
  <c r="D40" i="5"/>
  <c r="C40" i="5" s="1"/>
  <c r="D38" i="5"/>
  <c r="C38" i="5" s="1"/>
  <c r="D37" i="5"/>
  <c r="C37" i="5" s="1"/>
  <c r="D36" i="5"/>
  <c r="C36" i="5" s="1"/>
  <c r="D34" i="5"/>
  <c r="C34" i="5" s="1"/>
  <c r="D33" i="5"/>
  <c r="C33" i="5" s="1"/>
  <c r="D32" i="5"/>
  <c r="C32" i="5" s="1"/>
  <c r="D30" i="5"/>
  <c r="C30" i="5" s="1"/>
  <c r="D28" i="5"/>
  <c r="C28" i="5" s="1"/>
  <c r="D26" i="5"/>
  <c r="C26" i="5" s="1"/>
  <c r="D25" i="5"/>
  <c r="C25" i="5" s="1"/>
  <c r="D23" i="5"/>
  <c r="C23" i="5" s="1"/>
  <c r="D21" i="5"/>
  <c r="C21" i="5" s="1"/>
  <c r="D20" i="5"/>
  <c r="C20" i="5" s="1"/>
  <c r="D19" i="5"/>
  <c r="C19" i="5" s="1"/>
  <c r="D17" i="5"/>
  <c r="C17" i="5" s="1"/>
  <c r="D16" i="5"/>
  <c r="C16" i="5" s="1"/>
  <c r="D15" i="5"/>
  <c r="C15" i="5" s="1"/>
  <c r="D13" i="5"/>
  <c r="C13" i="5"/>
  <c r="D12" i="5"/>
  <c r="C12" i="5"/>
  <c r="D10" i="5"/>
  <c r="C10" i="5" s="1"/>
  <c r="D9" i="5"/>
  <c r="C9" i="5" s="1"/>
</calcChain>
</file>

<file path=xl/sharedStrings.xml><?xml version="1.0" encoding="utf-8"?>
<sst xmlns="http://schemas.openxmlformats.org/spreadsheetml/2006/main" count="164" uniqueCount="101">
  <si>
    <t>S. No</t>
  </si>
  <si>
    <t>Colombia</t>
  </si>
  <si>
    <t>(Pesos)</t>
  </si>
  <si>
    <t>Ecuador</t>
  </si>
  <si>
    <t>(USD)</t>
  </si>
  <si>
    <t>Up to 1 year / Single or Multiple Entry</t>
  </si>
  <si>
    <t>More than 1 year and up to 5 years / Multiple Entry</t>
  </si>
  <si>
    <t>Type of Visa - Duration / Entries</t>
  </si>
  <si>
    <t>Entry Visa - More than 6 months and up to 1 year / Multiple Entry</t>
  </si>
  <si>
    <t>TOURIST VISA</t>
  </si>
  <si>
    <t>1.1</t>
  </si>
  <si>
    <t>1.2</t>
  </si>
  <si>
    <t>2.1</t>
  </si>
  <si>
    <t>2.2</t>
  </si>
  <si>
    <t>ENTRY VISA</t>
  </si>
  <si>
    <t>3.1</t>
  </si>
  <si>
    <t>3.2</t>
  </si>
  <si>
    <t>3.3</t>
  </si>
  <si>
    <t>EMPLOYMENT &amp; PROJECT VISAS</t>
  </si>
  <si>
    <t>4.1</t>
  </si>
  <si>
    <t>4.2</t>
  </si>
  <si>
    <t>4.3</t>
  </si>
  <si>
    <t>5.1</t>
  </si>
  <si>
    <t>Valid for the duration of the course or 5 years, whichever is less / Multiple Entry</t>
  </si>
  <si>
    <t>MEDICAL VISA &amp; MEDICAL ATTENDANT VISA</t>
  </si>
  <si>
    <t>6.1</t>
  </si>
  <si>
    <t>CONFERENCE/SEMINAR VISA</t>
  </si>
  <si>
    <t>6.2</t>
  </si>
  <si>
    <t xml:space="preserve">Up to 1 year / Single or Multiple Entry </t>
  </si>
  <si>
    <t xml:space="preserve">More than 1 year and up to 5 years / Multiple Entry </t>
  </si>
  <si>
    <t>Up to 6 months / Single or Multiple Entry</t>
  </si>
  <si>
    <t>More than 6 months and up to 1 year / Multiple Entry</t>
  </si>
  <si>
    <t>7.1</t>
  </si>
  <si>
    <t>JOURNALIST VISA</t>
  </si>
  <si>
    <t>8.1</t>
  </si>
  <si>
    <t>RESEARCH VISA</t>
  </si>
  <si>
    <t>9.1</t>
  </si>
  <si>
    <t>9.2</t>
  </si>
  <si>
    <t>9.3</t>
  </si>
  <si>
    <t>10.1</t>
  </si>
  <si>
    <t>10.2</t>
  </si>
  <si>
    <t>10.3</t>
  </si>
  <si>
    <t>MISSIONARY VISA</t>
  </si>
  <si>
    <t>11.1</t>
  </si>
  <si>
    <t>11.2</t>
  </si>
  <si>
    <t>MOUNTAINEERING VISA</t>
  </si>
  <si>
    <t>12.1</t>
  </si>
  <si>
    <t>INTERN VISA</t>
  </si>
  <si>
    <t>Up to 1 year / Multiple Entry</t>
  </si>
  <si>
    <t>13.1</t>
  </si>
  <si>
    <t>TRANSIT VISA</t>
  </si>
  <si>
    <t>14.1</t>
  </si>
  <si>
    <t xml:space="preserve">Up to 15 days / Single or Double Entry </t>
  </si>
  <si>
    <t>FILM VISA</t>
  </si>
  <si>
    <t xml:space="preserve">Maximum up to 1 year / Single or Multiple Entry </t>
  </si>
  <si>
    <t>STUDENT VISA</t>
  </si>
  <si>
    <t>DHL</t>
  </si>
  <si>
    <t>From 1 up to 2  passports from Colombia to Ecuador</t>
  </si>
  <si>
    <t>From 3 up to 7 passports from Colombia to Ecuador</t>
  </si>
  <si>
    <t xml:space="preserve">2. The Visa fees shown below do not include bank &amp; intermediate bank commission charges. These have to be borne by the applicant in addition to the prescribed fee. It is advised that the applicants ensure with their Ecuadorian bank that the complete amount is received in full by the Embassy otherwise the process may be delayed beyond our control. (Please do bank transfer under  international bank transfer mode: OUR).  </t>
  </si>
  <si>
    <t>From 1 up to 2  passports within Colombian territory</t>
  </si>
  <si>
    <t>From 3 up to 7 passports within Colombian territory</t>
  </si>
  <si>
    <t xml:space="preserve">3. Visa fees do not include DHL courier charges. These have to be paid in addition to the provided service fee. </t>
  </si>
  <si>
    <t>TARIFAS DE VISADO</t>
  </si>
  <si>
    <t>1. Las tarifas de visa que aparecen en esta tabla corresponden únicamente para el pago de Visas expedidas en la Embajada de la India en Bogotá. Por favor tenga precaución al momento de hacer el pago, ya que los pagos para visas electrónicas (e-Visa) son directamente recibidos y manejados por el Ministerio de Relaciones Exteriores - MEA en India. Para e-Visa favor consultar, https://indianvisaonline.gov.in/evisa/tvoa.html</t>
  </si>
  <si>
    <t xml:space="preserve">3.El pago de DHL es opcional y tiene que ser pagado como valor adicional al servicio solicitado. </t>
  </si>
  <si>
    <t>Tipo de Visa - Duración / Entradas</t>
  </si>
  <si>
    <t xml:space="preserve">Hasta 1 año / Entrada Sencilla o Múltiple </t>
  </si>
  <si>
    <t xml:space="preserve">Hasta 6 meses / Entrada Sencilla o Múltiple </t>
  </si>
  <si>
    <t>Hasta 6 meses / Entrada Sencilla  (o Doble Entrada con aprobación del HOM)</t>
  </si>
  <si>
    <t>Up to 6 months / Single Entry (or Double Entry with HOM's approval)</t>
  </si>
  <si>
    <t xml:space="preserve">Más de 6 meses y hasta 1 año / Entrada Sencilla o Múltiple  </t>
  </si>
  <si>
    <t xml:space="preserve">Más de 1 año y hasta 5 años / Entrada Múltiple  </t>
  </si>
  <si>
    <t xml:space="preserve">Hasta 15 días / Entrada Sencilla o Doble </t>
  </si>
  <si>
    <t xml:space="preserve">Valida por la duración del curso, o por 5 años, o por cualquiera que sea menor / Entrada Sencilla -Doble - Múltiple </t>
  </si>
  <si>
    <t xml:space="preserve">Más de 1 año / Entrada Múltiple  </t>
  </si>
  <si>
    <t xml:space="preserve">Maximo hasta un 1 año  / Entrada Sencilla o Múltiple </t>
  </si>
  <si>
    <t>De 1 a 2 documentos o pasaportes desde Colombia hacia Ecuador</t>
  </si>
  <si>
    <t>De 1 a 2 documentos o pasaportes para envío en territorio Colombiano</t>
  </si>
  <si>
    <t>De 3 a 7 documentos o pasaportes desde Colombia hacia Ecuador</t>
  </si>
  <si>
    <t>De 3 a 7 documentos o pasaportes para envío en territorio Colombiano</t>
  </si>
  <si>
    <t>VISA DE TURISMO</t>
  </si>
  <si>
    <t>VISA ENTRY - X</t>
  </si>
  <si>
    <t>VISA DE EMPLEO - PROYECTO</t>
  </si>
  <si>
    <t xml:space="preserve">VISA MEDICA &amp; VISA MÉDICA DE ACOMPAÑANTE </t>
  </si>
  <si>
    <t>VISA DE CONFERENCIA/SEMINARIO</t>
  </si>
  <si>
    <t xml:space="preserve"> VISA DE PERIODISTA </t>
  </si>
  <si>
    <t xml:space="preserve">VISA DE INVESTIGACIÓN </t>
  </si>
  <si>
    <t xml:space="preserve">VISA DE MISIONERO </t>
  </si>
  <si>
    <t>VISA DE MONTAÑISMO</t>
  </si>
  <si>
    <t xml:space="preserve">VISA  DE PRACTICANTE </t>
  </si>
  <si>
    <t>VISA DE FILMOGRAFÍA</t>
  </si>
  <si>
    <t xml:space="preserve">VISA DE TRÁNSITO </t>
  </si>
  <si>
    <t xml:space="preserve">VISA DE NEGOCIOS * </t>
  </si>
  <si>
    <t>2. Para pagos desde Ecuador: Las tarifas de Visado no incluyen comisiones bancarias o del banco intermediario. Estas  tienen que ser cubiertas por el Aspirante y pagadas en adición a la tarifa de Visado. Se recomienda que los Aspirantes se aseguren con su banco que la tarifa recibida por la Embajada este completa de lo contrario el proceso podría tardarse ya que sin pago completo no es posible iniciar ningún trámite. (Por favor realice transferencia bancaria bajo el modo de transfrencia Internacional: OUR)</t>
  </si>
  <si>
    <t>BUSINESS VISA*</t>
  </si>
  <si>
    <t>4. Business Visa fee is different for Ecuadorian nationals and some nationalities in Colombian pesos</t>
  </si>
  <si>
    <t>4. * El valor de la Visa de Negocios para Ecuador y para algunas nacionalidades es diferente en pesos Colombianos</t>
  </si>
  <si>
    <t>VISA DE ESTUDIANTE</t>
  </si>
  <si>
    <t>1. Visa fees provided in this chart are only for Visa issued at Embassy of India in Bogotá. Please be careful while making payment. There is difference between visa applied at the Embassy and the electronic visa (e-Visa). Electronic visa is handled directly by MEA India, please check  https://indianvisaonline.gov.in/evisa/tvoa.html</t>
  </si>
  <si>
    <t>VISA FEES                                                                                                                                                                           07.05.2018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</si>
</sst>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6" x14ac:knownFonts="1">
    <font>
      <sz val="11"/>
      <color theme="1"/>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sz val="11"/>
      <color theme="1"/>
      <name val="Calibri"/>
      <family val="2"/>
      <scheme val="minor"/>
    </font>
    <font>
      <b/>
      <sz val="10"/>
      <color theme="1"/>
      <name val="Calibri"/>
      <family val="2"/>
      <scheme val="minor"/>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70">
    <xf numFmtId="0" fontId="0" fillId="0" borderId="0" xfId="0"/>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vertical="center"/>
    </xf>
    <xf numFmtId="0" fontId="0" fillId="0" borderId="0" xfId="0" applyFill="1"/>
    <xf numFmtId="0" fontId="3" fillId="0" borderId="12" xfId="0" applyFont="1" applyBorder="1" applyAlignment="1">
      <alignment vertical="center"/>
    </xf>
    <xf numFmtId="165" fontId="0" fillId="0" borderId="1" xfId="1" applyNumberFormat="1" applyFont="1" applyBorder="1" applyAlignment="1">
      <alignment horizontal="center" vertical="center"/>
    </xf>
    <xf numFmtId="165" fontId="0" fillId="0" borderId="12" xfId="1" applyNumberFormat="1" applyFont="1" applyBorder="1" applyAlignment="1">
      <alignment horizontal="center" vertical="center"/>
    </xf>
    <xf numFmtId="165" fontId="0" fillId="0" borderId="2" xfId="1" applyNumberFormat="1" applyFont="1" applyBorder="1" applyAlignment="1">
      <alignment horizontal="center" vertical="center"/>
    </xf>
    <xf numFmtId="0" fontId="0" fillId="0" borderId="1" xfId="0" applyBorder="1" applyAlignment="1">
      <alignment horizontal="right" vertical="center"/>
    </xf>
    <xf numFmtId="0" fontId="0" fillId="0" borderId="12" xfId="0" applyBorder="1" applyAlignment="1">
      <alignment horizontal="right" vertical="center"/>
    </xf>
    <xf numFmtId="0" fontId="0" fillId="0" borderId="2" xfId="0" applyBorder="1" applyAlignment="1">
      <alignment horizontal="right" vertical="center"/>
    </xf>
    <xf numFmtId="0" fontId="1" fillId="0" borderId="11" xfId="0" applyFont="1" applyBorder="1" applyAlignment="1">
      <alignment horizontal="center" vertical="center"/>
    </xf>
    <xf numFmtId="0" fontId="2" fillId="0" borderId="16" xfId="0" applyFont="1" applyBorder="1" applyAlignment="1">
      <alignment horizontal="center" vertical="center"/>
    </xf>
    <xf numFmtId="0" fontId="2" fillId="0" borderId="16" xfId="0" applyFont="1" applyBorder="1" applyAlignment="1">
      <alignment vertical="center"/>
    </xf>
    <xf numFmtId="165" fontId="0" fillId="0" borderId="16" xfId="1" applyNumberFormat="1" applyFont="1" applyBorder="1" applyAlignment="1">
      <alignment horizontal="center" vertical="center"/>
    </xf>
    <xf numFmtId="0" fontId="0" fillId="0" borderId="21" xfId="0" applyBorder="1" applyAlignment="1">
      <alignment horizontal="right" vertical="center"/>
    </xf>
    <xf numFmtId="0" fontId="0" fillId="0" borderId="22" xfId="0" applyBorder="1" applyAlignment="1">
      <alignment horizontal="right" vertical="center"/>
    </xf>
    <xf numFmtId="0" fontId="0" fillId="0" borderId="23" xfId="0" applyBorder="1" applyAlignment="1">
      <alignment horizontal="right" vertical="center"/>
    </xf>
    <xf numFmtId="165" fontId="0" fillId="0" borderId="23" xfId="1" applyNumberFormat="1" applyFont="1" applyBorder="1" applyAlignment="1">
      <alignment horizontal="center" vertical="center"/>
    </xf>
    <xf numFmtId="165" fontId="0" fillId="0" borderId="24" xfId="1" applyNumberFormat="1" applyFont="1" applyBorder="1" applyAlignment="1">
      <alignment horizontal="center" vertical="center"/>
    </xf>
    <xf numFmtId="0" fontId="2" fillId="0" borderId="26" xfId="0" applyFont="1" applyBorder="1" applyAlignment="1">
      <alignment vertical="center"/>
    </xf>
    <xf numFmtId="0" fontId="2" fillId="0" borderId="27" xfId="0" applyFont="1" applyBorder="1" applyAlignment="1">
      <alignment vertical="center"/>
    </xf>
    <xf numFmtId="0" fontId="3" fillId="0" borderId="27" xfId="0" applyFont="1" applyBorder="1" applyAlignment="1">
      <alignment vertical="center" wrapText="1"/>
    </xf>
    <xf numFmtId="0" fontId="3" fillId="0" borderId="28" xfId="0" applyFont="1" applyBorder="1" applyAlignment="1">
      <alignment vertical="center"/>
    </xf>
    <xf numFmtId="0" fontId="2" fillId="0" borderId="29" xfId="0" applyFont="1" applyBorder="1" applyAlignment="1">
      <alignment vertical="center"/>
    </xf>
    <xf numFmtId="0" fontId="1" fillId="0" borderId="19"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1" xfId="0" applyFont="1" applyBorder="1" applyAlignment="1">
      <alignment horizontal="center" vertical="center"/>
    </xf>
    <xf numFmtId="0" fontId="1" fillId="0" borderId="1" xfId="0" applyFont="1" applyBorder="1" applyAlignment="1">
      <alignment horizontal="center" vertical="center"/>
    </xf>
    <xf numFmtId="0" fontId="5" fillId="0" borderId="11"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0" fillId="0" borderId="1" xfId="0" applyFill="1" applyBorder="1" applyAlignment="1">
      <alignment horizontal="right"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27"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5" fillId="0" borderId="18" xfId="0" applyFont="1" applyBorder="1" applyAlignment="1">
      <alignment horizontal="left" vertical="center" wrapText="1"/>
    </xf>
    <xf numFmtId="0" fontId="5" fillId="0" borderId="17" xfId="0" applyFont="1" applyBorder="1" applyAlignment="1">
      <alignment horizontal="left" vertical="center" wrapText="1"/>
    </xf>
    <xf numFmtId="0" fontId="5" fillId="0" borderId="15" xfId="0" applyFont="1" applyBorder="1" applyAlignment="1">
      <alignment horizontal="left" vertical="center" wrapText="1"/>
    </xf>
    <xf numFmtId="0" fontId="5" fillId="0" borderId="11"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1" fillId="0" borderId="11"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20" xfId="0" applyFont="1" applyBorder="1" applyAlignment="1">
      <alignment horizontal="left" vertical="center" wrapText="1"/>
    </xf>
    <xf numFmtId="0" fontId="1" fillId="0" borderId="17" xfId="0" applyFont="1" applyBorder="1" applyAlignment="1">
      <alignment horizontal="left" vertical="center" wrapText="1"/>
    </xf>
    <xf numFmtId="0" fontId="1" fillId="0" borderId="15" xfId="0" applyFont="1" applyBorder="1" applyAlignment="1">
      <alignment horizontal="left" vertical="center" wrapText="1"/>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25" xfId="0" applyFont="1" applyBorder="1" applyAlignment="1">
      <alignment horizontal="center" vertical="center"/>
    </xf>
    <xf numFmtId="0" fontId="1" fillId="0" borderId="15" xfId="0" applyFont="1" applyBorder="1" applyAlignment="1">
      <alignment horizontal="center" vertical="center"/>
    </xf>
    <xf numFmtId="0" fontId="0" fillId="0" borderId="1" xfId="1" applyNumberFormat="1" applyFont="1" applyBorder="1" applyAlignment="1">
      <alignment horizontal="right" vertical="center"/>
    </xf>
    <xf numFmtId="165" fontId="0" fillId="0" borderId="2" xfId="1" applyNumberFormat="1" applyFont="1" applyFill="1" applyBorder="1" applyAlignment="1">
      <alignment horizontal="center" vertical="center"/>
    </xf>
    <xf numFmtId="165" fontId="0" fillId="0" borderId="16" xfId="1" applyNumberFormat="1" applyFont="1" applyFill="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tabSelected="1" view="pageLayout" zoomScaleNormal="100" workbookViewId="0">
      <selection sqref="A1:D1"/>
    </sheetView>
  </sheetViews>
  <sheetFormatPr defaultColWidth="11.42578125" defaultRowHeight="15" x14ac:dyDescent="0.25"/>
  <cols>
    <col min="1" max="1" width="7.7109375" customWidth="1"/>
    <col min="2" max="2" width="63.140625" customWidth="1"/>
    <col min="3" max="3" width="10.42578125" customWidth="1"/>
    <col min="4" max="4" width="8.85546875" customWidth="1"/>
  </cols>
  <sheetData>
    <row r="1" spans="1:5" ht="15.75" thickBot="1" x14ac:dyDescent="0.3">
      <c r="A1" s="50" t="s">
        <v>100</v>
      </c>
      <c r="B1" s="48"/>
      <c r="C1" s="48"/>
      <c r="D1" s="49"/>
    </row>
    <row r="2" spans="1:5" ht="53.25" customHeight="1" thickBot="1" x14ac:dyDescent="0.3">
      <c r="A2" s="54" t="s">
        <v>99</v>
      </c>
      <c r="B2" s="55"/>
      <c r="C2" s="55"/>
      <c r="D2" s="56"/>
    </row>
    <row r="3" spans="1:5" ht="63.75" customHeight="1" thickBot="1" x14ac:dyDescent="0.3">
      <c r="A3" s="51" t="s">
        <v>59</v>
      </c>
      <c r="B3" s="52"/>
      <c r="C3" s="52"/>
      <c r="D3" s="53"/>
    </row>
    <row r="4" spans="1:5" ht="29.25" customHeight="1" thickBot="1" x14ac:dyDescent="0.3">
      <c r="A4" s="51" t="s">
        <v>62</v>
      </c>
      <c r="B4" s="52"/>
      <c r="C4" s="52"/>
      <c r="D4" s="53"/>
    </row>
    <row r="5" spans="1:5" ht="18" customHeight="1" thickBot="1" x14ac:dyDescent="0.3">
      <c r="A5" s="36" t="s">
        <v>96</v>
      </c>
      <c r="B5" s="37"/>
      <c r="C5" s="37"/>
      <c r="D5" s="38"/>
    </row>
    <row r="6" spans="1:5" x14ac:dyDescent="0.25">
      <c r="A6" s="43" t="s">
        <v>0</v>
      </c>
      <c r="B6" s="45" t="s">
        <v>7</v>
      </c>
      <c r="C6" s="2" t="s">
        <v>1</v>
      </c>
      <c r="D6" s="2" t="s">
        <v>3</v>
      </c>
    </row>
    <row r="7" spans="1:5" ht="15.75" thickBot="1" x14ac:dyDescent="0.3">
      <c r="A7" s="44"/>
      <c r="B7" s="46"/>
      <c r="C7" s="3" t="s">
        <v>2</v>
      </c>
      <c r="D7" s="3" t="s">
        <v>4</v>
      </c>
    </row>
    <row r="8" spans="1:5" ht="15.75" thickBot="1" x14ac:dyDescent="0.3">
      <c r="A8" s="1">
        <v>1</v>
      </c>
      <c r="B8" s="47" t="s">
        <v>9</v>
      </c>
      <c r="C8" s="48"/>
      <c r="D8" s="49"/>
      <c r="E8" s="9"/>
    </row>
    <row r="9" spans="1:5" x14ac:dyDescent="0.25">
      <c r="A9" s="6" t="s">
        <v>10</v>
      </c>
      <c r="B9" s="5" t="s">
        <v>28</v>
      </c>
      <c r="C9" s="67">
        <v>284000</v>
      </c>
      <c r="D9" s="14">
        <v>86</v>
      </c>
      <c r="E9" s="9"/>
    </row>
    <row r="10" spans="1:5" ht="15.75" thickBot="1" x14ac:dyDescent="0.3">
      <c r="A10" s="7" t="s">
        <v>11</v>
      </c>
      <c r="B10" s="4" t="s">
        <v>29</v>
      </c>
      <c r="C10" s="67">
        <v>558000</v>
      </c>
      <c r="D10" s="14">
        <v>169</v>
      </c>
      <c r="E10" s="9"/>
    </row>
    <row r="11" spans="1:5" ht="15.75" thickBot="1" x14ac:dyDescent="0.3">
      <c r="A11" s="17">
        <v>2</v>
      </c>
      <c r="B11" s="50" t="s">
        <v>95</v>
      </c>
      <c r="C11" s="48"/>
      <c r="D11" s="49"/>
      <c r="E11" s="9"/>
    </row>
    <row r="12" spans="1:5" x14ac:dyDescent="0.25">
      <c r="A12" s="7" t="s">
        <v>12</v>
      </c>
      <c r="B12" s="4" t="s">
        <v>5</v>
      </c>
      <c r="C12" s="67">
        <v>342000</v>
      </c>
      <c r="D12" s="39">
        <v>202</v>
      </c>
      <c r="E12" s="9"/>
    </row>
    <row r="13" spans="1:5" ht="15.75" thickBot="1" x14ac:dyDescent="0.3">
      <c r="A13" s="7" t="s">
        <v>13</v>
      </c>
      <c r="B13" s="4" t="s">
        <v>6</v>
      </c>
      <c r="C13" s="67">
        <v>695000</v>
      </c>
      <c r="D13" s="39">
        <v>269</v>
      </c>
    </row>
    <row r="14" spans="1:5" ht="15.75" thickBot="1" x14ac:dyDescent="0.3">
      <c r="A14" s="17">
        <v>3</v>
      </c>
      <c r="B14" s="50" t="s">
        <v>14</v>
      </c>
      <c r="C14" s="48"/>
      <c r="D14" s="49"/>
    </row>
    <row r="15" spans="1:5" x14ac:dyDescent="0.25">
      <c r="A15" s="7" t="s">
        <v>15</v>
      </c>
      <c r="B15" s="4" t="s">
        <v>30</v>
      </c>
      <c r="C15" s="67">
        <v>229000</v>
      </c>
      <c r="D15" s="14">
        <v>69</v>
      </c>
    </row>
    <row r="16" spans="1:5" x14ac:dyDescent="0.25">
      <c r="A16" s="7" t="s">
        <v>16</v>
      </c>
      <c r="B16" s="4" t="s">
        <v>31</v>
      </c>
      <c r="C16" s="67">
        <v>339000</v>
      </c>
      <c r="D16" s="14">
        <v>103</v>
      </c>
    </row>
    <row r="17" spans="1:4" ht="15.75" thickBot="1" x14ac:dyDescent="0.3">
      <c r="A17" s="7" t="s">
        <v>17</v>
      </c>
      <c r="B17" s="4" t="s">
        <v>6</v>
      </c>
      <c r="C17" s="67">
        <v>558000</v>
      </c>
      <c r="D17" s="14">
        <v>169</v>
      </c>
    </row>
    <row r="18" spans="1:4" ht="15.75" thickBot="1" x14ac:dyDescent="0.3">
      <c r="A18" s="17">
        <v>4</v>
      </c>
      <c r="B18" s="50" t="s">
        <v>18</v>
      </c>
      <c r="C18" s="48"/>
      <c r="D18" s="49"/>
    </row>
    <row r="19" spans="1:4" x14ac:dyDescent="0.25">
      <c r="A19" s="7" t="s">
        <v>19</v>
      </c>
      <c r="B19" s="4" t="s">
        <v>30</v>
      </c>
      <c r="C19" s="67">
        <v>339000</v>
      </c>
      <c r="D19" s="14">
        <v>103</v>
      </c>
    </row>
    <row r="20" spans="1:4" x14ac:dyDescent="0.25">
      <c r="A20" s="7" t="s">
        <v>20</v>
      </c>
      <c r="B20" s="4" t="s">
        <v>31</v>
      </c>
      <c r="C20" s="67">
        <v>558000</v>
      </c>
      <c r="D20" s="14">
        <v>169</v>
      </c>
    </row>
    <row r="21" spans="1:4" ht="15.75" thickBot="1" x14ac:dyDescent="0.3">
      <c r="A21" s="7" t="s">
        <v>21</v>
      </c>
      <c r="B21" s="4" t="s">
        <v>6</v>
      </c>
      <c r="C21" s="67">
        <v>840000</v>
      </c>
      <c r="D21" s="14">
        <v>252</v>
      </c>
    </row>
    <row r="22" spans="1:4" ht="15.75" thickBot="1" x14ac:dyDescent="0.3">
      <c r="A22" s="17">
        <v>5</v>
      </c>
      <c r="B22" s="50" t="s">
        <v>55</v>
      </c>
      <c r="C22" s="48"/>
      <c r="D22" s="49"/>
    </row>
    <row r="23" spans="1:4" ht="15.75" thickBot="1" x14ac:dyDescent="0.3">
      <c r="A23" s="7" t="s">
        <v>22</v>
      </c>
      <c r="B23" s="8" t="s">
        <v>23</v>
      </c>
      <c r="C23" s="67">
        <v>229000</v>
      </c>
      <c r="D23" s="14">
        <v>69</v>
      </c>
    </row>
    <row r="24" spans="1:4" ht="15.75" thickBot="1" x14ac:dyDescent="0.3">
      <c r="A24" s="17">
        <v>6</v>
      </c>
      <c r="B24" s="50" t="s">
        <v>24</v>
      </c>
      <c r="C24" s="48"/>
      <c r="D24" s="49"/>
    </row>
    <row r="25" spans="1:4" x14ac:dyDescent="0.25">
      <c r="A25" s="7" t="s">
        <v>25</v>
      </c>
      <c r="B25" s="4" t="s">
        <v>30</v>
      </c>
      <c r="C25" s="67">
        <v>229000</v>
      </c>
      <c r="D25" s="14">
        <v>69</v>
      </c>
    </row>
    <row r="26" spans="1:4" ht="15.75" thickBot="1" x14ac:dyDescent="0.3">
      <c r="A26" s="7" t="s">
        <v>27</v>
      </c>
      <c r="B26" s="4" t="s">
        <v>31</v>
      </c>
      <c r="C26" s="67">
        <v>339000</v>
      </c>
      <c r="D26" s="14">
        <v>103</v>
      </c>
    </row>
    <row r="27" spans="1:4" ht="15.75" thickBot="1" x14ac:dyDescent="0.3">
      <c r="A27" s="17">
        <v>7</v>
      </c>
      <c r="B27" s="50" t="s">
        <v>26</v>
      </c>
      <c r="C27" s="48"/>
      <c r="D27" s="49"/>
    </row>
    <row r="28" spans="1:4" ht="15.75" thickBot="1" x14ac:dyDescent="0.3">
      <c r="A28" s="7" t="s">
        <v>32</v>
      </c>
      <c r="B28" s="4" t="s">
        <v>30</v>
      </c>
      <c r="C28" s="67">
        <v>229000</v>
      </c>
      <c r="D28" s="14">
        <v>69</v>
      </c>
    </row>
    <row r="29" spans="1:4" ht="15.75" thickBot="1" x14ac:dyDescent="0.3">
      <c r="A29" s="17">
        <v>8</v>
      </c>
      <c r="B29" s="50" t="s">
        <v>33</v>
      </c>
      <c r="C29" s="48"/>
      <c r="D29" s="49"/>
    </row>
    <row r="30" spans="1:4" ht="15.75" thickBot="1" x14ac:dyDescent="0.3">
      <c r="A30" s="7" t="s">
        <v>34</v>
      </c>
      <c r="B30" s="4" t="s">
        <v>70</v>
      </c>
      <c r="C30" s="67">
        <v>229000</v>
      </c>
      <c r="D30" s="14">
        <v>69</v>
      </c>
    </row>
    <row r="31" spans="1:4" ht="15.75" thickBot="1" x14ac:dyDescent="0.3">
      <c r="A31" s="17">
        <v>9</v>
      </c>
      <c r="B31" s="50" t="s">
        <v>35</v>
      </c>
      <c r="C31" s="48"/>
      <c r="D31" s="49"/>
    </row>
    <row r="32" spans="1:4" x14ac:dyDescent="0.25">
      <c r="A32" s="7" t="s">
        <v>36</v>
      </c>
      <c r="B32" s="4" t="s">
        <v>30</v>
      </c>
      <c r="C32" s="67">
        <v>229000</v>
      </c>
      <c r="D32" s="14">
        <v>69</v>
      </c>
    </row>
    <row r="33" spans="1:4" x14ac:dyDescent="0.25">
      <c r="A33" s="7" t="s">
        <v>37</v>
      </c>
      <c r="B33" s="4" t="s">
        <v>31</v>
      </c>
      <c r="C33" s="67">
        <v>339000</v>
      </c>
      <c r="D33" s="14">
        <v>103</v>
      </c>
    </row>
    <row r="34" spans="1:4" ht="15.75" thickBot="1" x14ac:dyDescent="0.3">
      <c r="A34" s="7" t="s">
        <v>38</v>
      </c>
      <c r="B34" s="4" t="s">
        <v>6</v>
      </c>
      <c r="C34" s="67">
        <v>558000</v>
      </c>
      <c r="D34" s="14">
        <v>169</v>
      </c>
    </row>
    <row r="35" spans="1:4" ht="15.75" thickBot="1" x14ac:dyDescent="0.3">
      <c r="A35" s="17">
        <v>10</v>
      </c>
      <c r="B35" s="50" t="s">
        <v>42</v>
      </c>
      <c r="C35" s="48"/>
      <c r="D35" s="49"/>
    </row>
    <row r="36" spans="1:4" x14ac:dyDescent="0.25">
      <c r="A36" s="7" t="s">
        <v>39</v>
      </c>
      <c r="B36" s="4" t="s">
        <v>30</v>
      </c>
      <c r="C36" s="67">
        <v>229000</v>
      </c>
      <c r="D36" s="14">
        <v>69</v>
      </c>
    </row>
    <row r="37" spans="1:4" x14ac:dyDescent="0.25">
      <c r="A37" s="7" t="s">
        <v>40</v>
      </c>
      <c r="B37" s="4" t="s">
        <v>31</v>
      </c>
      <c r="C37" s="67">
        <v>339000</v>
      </c>
      <c r="D37" s="14">
        <v>103</v>
      </c>
    </row>
    <row r="38" spans="1:4" ht="15.75" thickBot="1" x14ac:dyDescent="0.3">
      <c r="A38" s="7" t="s">
        <v>41</v>
      </c>
      <c r="B38" s="4" t="s">
        <v>6</v>
      </c>
      <c r="C38" s="67">
        <v>558000</v>
      </c>
      <c r="D38" s="14">
        <v>169</v>
      </c>
    </row>
    <row r="39" spans="1:4" ht="15.75" thickBot="1" x14ac:dyDescent="0.3">
      <c r="A39" s="17">
        <v>11</v>
      </c>
      <c r="B39" s="50" t="s">
        <v>45</v>
      </c>
      <c r="C39" s="48"/>
      <c r="D39" s="49"/>
    </row>
    <row r="40" spans="1:4" x14ac:dyDescent="0.25">
      <c r="A40" s="7" t="s">
        <v>43</v>
      </c>
      <c r="B40" s="4" t="s">
        <v>30</v>
      </c>
      <c r="C40" s="67">
        <v>229000</v>
      </c>
      <c r="D40" s="14">
        <v>69</v>
      </c>
    </row>
    <row r="41" spans="1:4" ht="15.75" thickBot="1" x14ac:dyDescent="0.3">
      <c r="A41" s="7" t="s">
        <v>44</v>
      </c>
      <c r="B41" s="4" t="s">
        <v>8</v>
      </c>
      <c r="C41" s="67">
        <v>347000</v>
      </c>
      <c r="D41" s="14">
        <v>103</v>
      </c>
    </row>
    <row r="42" spans="1:4" ht="15.75" thickBot="1" x14ac:dyDescent="0.3">
      <c r="A42" s="17">
        <v>12</v>
      </c>
      <c r="B42" s="50" t="s">
        <v>47</v>
      </c>
      <c r="C42" s="48"/>
      <c r="D42" s="49"/>
    </row>
    <row r="43" spans="1:4" ht="15.75" thickBot="1" x14ac:dyDescent="0.3">
      <c r="A43" s="7" t="s">
        <v>46</v>
      </c>
      <c r="B43" s="4" t="s">
        <v>48</v>
      </c>
      <c r="C43" s="67">
        <v>229000</v>
      </c>
      <c r="D43" s="15">
        <v>69</v>
      </c>
    </row>
    <row r="44" spans="1:4" ht="15.75" thickBot="1" x14ac:dyDescent="0.3">
      <c r="A44" s="17">
        <v>13</v>
      </c>
      <c r="B44" s="50" t="s">
        <v>53</v>
      </c>
      <c r="C44" s="48"/>
      <c r="D44" s="49"/>
    </row>
    <row r="45" spans="1:4" ht="15.75" thickBot="1" x14ac:dyDescent="0.3">
      <c r="A45" s="7" t="s">
        <v>49</v>
      </c>
      <c r="B45" s="10" t="s">
        <v>54</v>
      </c>
      <c r="C45" s="67">
        <v>339000</v>
      </c>
      <c r="D45" s="15">
        <v>103</v>
      </c>
    </row>
    <row r="46" spans="1:4" ht="15.75" thickBot="1" x14ac:dyDescent="0.3">
      <c r="A46" s="17">
        <v>14</v>
      </c>
      <c r="B46" s="50" t="s">
        <v>50</v>
      </c>
      <c r="C46" s="48"/>
      <c r="D46" s="49"/>
    </row>
    <row r="47" spans="1:4" x14ac:dyDescent="0.25">
      <c r="A47" s="7" t="s">
        <v>51</v>
      </c>
      <c r="B47" s="5" t="s">
        <v>52</v>
      </c>
      <c r="C47" s="67">
        <v>65000</v>
      </c>
      <c r="D47" s="16">
        <v>20</v>
      </c>
    </row>
    <row r="48" spans="1:4" x14ac:dyDescent="0.25">
      <c r="A48" s="35"/>
      <c r="B48" s="40" t="s">
        <v>56</v>
      </c>
      <c r="C48" s="41"/>
      <c r="D48" s="42"/>
    </row>
    <row r="49" spans="1:5" x14ac:dyDescent="0.25">
      <c r="A49" s="6"/>
      <c r="B49" s="5" t="s">
        <v>57</v>
      </c>
      <c r="C49" s="67">
        <v>165000</v>
      </c>
      <c r="D49" s="68">
        <v>50</v>
      </c>
      <c r="E49" s="9"/>
    </row>
    <row r="50" spans="1:5" x14ac:dyDescent="0.25">
      <c r="A50" s="7"/>
      <c r="B50" s="5" t="s">
        <v>60</v>
      </c>
      <c r="C50" s="67">
        <v>15000</v>
      </c>
      <c r="D50" s="68"/>
      <c r="E50" s="9"/>
    </row>
    <row r="51" spans="1:5" x14ac:dyDescent="0.25">
      <c r="A51" s="7"/>
      <c r="B51" s="5" t="s">
        <v>58</v>
      </c>
      <c r="C51" s="67">
        <v>330000</v>
      </c>
      <c r="D51" s="68">
        <v>100</v>
      </c>
      <c r="E51" s="9"/>
    </row>
    <row r="52" spans="1:5" ht="15.75" thickBot="1" x14ac:dyDescent="0.3">
      <c r="A52" s="18"/>
      <c r="B52" s="19" t="s">
        <v>61</v>
      </c>
      <c r="C52" s="67">
        <v>25000</v>
      </c>
      <c r="D52" s="69"/>
      <c r="E52" s="9"/>
    </row>
  </sheetData>
  <mergeCells count="21">
    <mergeCell ref="A1:D1"/>
    <mergeCell ref="B14:D14"/>
    <mergeCell ref="B18:D18"/>
    <mergeCell ref="B22:D22"/>
    <mergeCell ref="B24:D24"/>
    <mergeCell ref="A3:D3"/>
    <mergeCell ref="A2:D2"/>
    <mergeCell ref="A4:D4"/>
    <mergeCell ref="B48:D48"/>
    <mergeCell ref="A6:A7"/>
    <mergeCell ref="B6:B7"/>
    <mergeCell ref="B8:D8"/>
    <mergeCell ref="B11:D11"/>
    <mergeCell ref="B27:D27"/>
    <mergeCell ref="B44:D44"/>
    <mergeCell ref="B46:D46"/>
    <mergeCell ref="B29:D29"/>
    <mergeCell ref="B31:D31"/>
    <mergeCell ref="B35:D35"/>
    <mergeCell ref="B39:D39"/>
    <mergeCell ref="B42:D42"/>
  </mergeCells>
  <pageMargins left="0.25" right="0.25" top="0.75" bottom="0.75" header="0.3" footer="0.3"/>
  <pageSetup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view="pageLayout" topLeftCell="A16" zoomScaleNormal="100" workbookViewId="0">
      <selection activeCell="B22" sqref="B22:D22"/>
    </sheetView>
  </sheetViews>
  <sheetFormatPr defaultColWidth="11.42578125" defaultRowHeight="15" x14ac:dyDescent="0.25"/>
  <cols>
    <col min="1" max="1" width="7.7109375" customWidth="1"/>
    <col min="2" max="2" width="63.140625" customWidth="1"/>
    <col min="3" max="3" width="10.42578125" customWidth="1"/>
    <col min="4" max="4" width="8.85546875" customWidth="1"/>
    <col min="6" max="6" width="11.42578125" customWidth="1"/>
  </cols>
  <sheetData>
    <row r="1" spans="1:5" ht="15.75" thickBot="1" x14ac:dyDescent="0.3">
      <c r="A1" s="50" t="s">
        <v>63</v>
      </c>
      <c r="B1" s="48"/>
      <c r="C1" s="48"/>
      <c r="D1" s="49"/>
    </row>
    <row r="2" spans="1:5" ht="76.5" customHeight="1" thickBot="1" x14ac:dyDescent="0.3">
      <c r="A2" s="57" t="s">
        <v>64</v>
      </c>
      <c r="B2" s="58"/>
      <c r="C2" s="58"/>
      <c r="D2" s="59"/>
    </row>
    <row r="3" spans="1:5" ht="75" customHeight="1" thickBot="1" x14ac:dyDescent="0.3">
      <c r="A3" s="60" t="s">
        <v>94</v>
      </c>
      <c r="B3" s="61"/>
      <c r="C3" s="61"/>
      <c r="D3" s="62"/>
    </row>
    <row r="4" spans="1:5" ht="18.75" customHeight="1" thickBot="1" x14ac:dyDescent="0.3">
      <c r="A4" s="60" t="s">
        <v>65</v>
      </c>
      <c r="B4" s="61"/>
      <c r="C4" s="61"/>
      <c r="D4" s="62"/>
    </row>
    <row r="5" spans="1:5" ht="28.5" customHeight="1" thickBot="1" x14ac:dyDescent="0.3">
      <c r="A5" s="60" t="s">
        <v>97</v>
      </c>
      <c r="B5" s="61"/>
      <c r="C5" s="61"/>
      <c r="D5" s="62"/>
    </row>
    <row r="6" spans="1:5" x14ac:dyDescent="0.25">
      <c r="A6" s="63" t="s">
        <v>0</v>
      </c>
      <c r="B6" s="65" t="s">
        <v>66</v>
      </c>
      <c r="C6" s="2" t="s">
        <v>1</v>
      </c>
      <c r="D6" s="2" t="s">
        <v>3</v>
      </c>
    </row>
    <row r="7" spans="1:5" ht="15.75" thickBot="1" x14ac:dyDescent="0.3">
      <c r="A7" s="64"/>
      <c r="B7" s="66"/>
      <c r="C7" s="3" t="s">
        <v>2</v>
      </c>
      <c r="D7" s="3" t="s">
        <v>4</v>
      </c>
    </row>
    <row r="8" spans="1:5" ht="15.75" thickBot="1" x14ac:dyDescent="0.3">
      <c r="A8" s="31">
        <v>1</v>
      </c>
      <c r="B8" s="48" t="s">
        <v>81</v>
      </c>
      <c r="C8" s="48"/>
      <c r="D8" s="49"/>
      <c r="E8" s="9"/>
    </row>
    <row r="9" spans="1:5" x14ac:dyDescent="0.25">
      <c r="A9" s="32" t="s">
        <v>10</v>
      </c>
      <c r="B9" s="26" t="s">
        <v>67</v>
      </c>
      <c r="C9" s="11">
        <f>3300*D9+100</f>
        <v>340000</v>
      </c>
      <c r="D9" s="21">
        <f>3+100</f>
        <v>103</v>
      </c>
      <c r="E9" s="9"/>
    </row>
    <row r="10" spans="1:5" ht="15.75" thickBot="1" x14ac:dyDescent="0.3">
      <c r="A10" s="33" t="s">
        <v>11</v>
      </c>
      <c r="B10" s="27" t="s">
        <v>29</v>
      </c>
      <c r="C10" s="11">
        <f>3300*D10+100</f>
        <v>670000</v>
      </c>
      <c r="D10" s="21">
        <f>3+200</f>
        <v>203</v>
      </c>
      <c r="E10" s="9"/>
    </row>
    <row r="11" spans="1:5" ht="15.75" customHeight="1" thickBot="1" x14ac:dyDescent="0.3">
      <c r="A11" s="31">
        <v>2</v>
      </c>
      <c r="B11" s="48" t="s">
        <v>93</v>
      </c>
      <c r="C11" s="48"/>
      <c r="D11" s="49"/>
      <c r="E11" s="9"/>
    </row>
    <row r="12" spans="1:5" x14ac:dyDescent="0.25">
      <c r="A12" s="33" t="s">
        <v>12</v>
      </c>
      <c r="B12" s="26" t="s">
        <v>67</v>
      </c>
      <c r="C12" s="11">
        <f>3300*123+100+4000</f>
        <v>410000</v>
      </c>
      <c r="D12" s="21">
        <f>3+240</f>
        <v>243</v>
      </c>
      <c r="E12" s="9"/>
    </row>
    <row r="13" spans="1:5" ht="15.75" thickBot="1" x14ac:dyDescent="0.3">
      <c r="A13" s="33" t="s">
        <v>13</v>
      </c>
      <c r="B13" s="27" t="s">
        <v>72</v>
      </c>
      <c r="C13" s="11">
        <f>3300*253+100</f>
        <v>835000</v>
      </c>
      <c r="D13" s="21">
        <f>3+320</f>
        <v>323</v>
      </c>
    </row>
    <row r="14" spans="1:5" ht="15.75" thickBot="1" x14ac:dyDescent="0.3">
      <c r="A14" s="31">
        <v>3</v>
      </c>
      <c r="B14" s="48" t="s">
        <v>82</v>
      </c>
      <c r="C14" s="48"/>
      <c r="D14" s="49"/>
    </row>
    <row r="15" spans="1:5" x14ac:dyDescent="0.25">
      <c r="A15" s="33" t="s">
        <v>15</v>
      </c>
      <c r="B15" s="26" t="s">
        <v>68</v>
      </c>
      <c r="C15" s="11">
        <f>3300*D15+100</f>
        <v>274000</v>
      </c>
      <c r="D15" s="21">
        <f>3+80</f>
        <v>83</v>
      </c>
    </row>
    <row r="16" spans="1:5" x14ac:dyDescent="0.25">
      <c r="A16" s="33" t="s">
        <v>16</v>
      </c>
      <c r="B16" s="27" t="s">
        <v>71</v>
      </c>
      <c r="C16" s="11">
        <f>3300*D16+100</f>
        <v>406000</v>
      </c>
      <c r="D16" s="21">
        <f>3+120</f>
        <v>123</v>
      </c>
    </row>
    <row r="17" spans="1:4" ht="15.75" thickBot="1" x14ac:dyDescent="0.3">
      <c r="A17" s="33" t="s">
        <v>17</v>
      </c>
      <c r="B17" s="27" t="s">
        <v>72</v>
      </c>
      <c r="C17" s="11">
        <f>3300*D17+100</f>
        <v>670000</v>
      </c>
      <c r="D17" s="21">
        <f>3+200</f>
        <v>203</v>
      </c>
    </row>
    <row r="18" spans="1:4" ht="15.75" thickBot="1" x14ac:dyDescent="0.3">
      <c r="A18" s="31">
        <v>4</v>
      </c>
      <c r="B18" s="48" t="s">
        <v>83</v>
      </c>
      <c r="C18" s="48"/>
      <c r="D18" s="49"/>
    </row>
    <row r="19" spans="1:4" x14ac:dyDescent="0.25">
      <c r="A19" s="33" t="s">
        <v>19</v>
      </c>
      <c r="B19" s="26" t="s">
        <v>68</v>
      </c>
      <c r="C19" s="11">
        <f>3300*D19+100</f>
        <v>406000</v>
      </c>
      <c r="D19" s="21">
        <f>3+120</f>
        <v>123</v>
      </c>
    </row>
    <row r="20" spans="1:4" x14ac:dyDescent="0.25">
      <c r="A20" s="33" t="s">
        <v>20</v>
      </c>
      <c r="B20" s="27" t="s">
        <v>71</v>
      </c>
      <c r="C20" s="11">
        <f>3300*D20+100</f>
        <v>670000</v>
      </c>
      <c r="D20" s="21">
        <f>3+200</f>
        <v>203</v>
      </c>
    </row>
    <row r="21" spans="1:4" ht="15.75" thickBot="1" x14ac:dyDescent="0.3">
      <c r="A21" s="33" t="s">
        <v>21</v>
      </c>
      <c r="B21" s="27" t="s">
        <v>72</v>
      </c>
      <c r="C21" s="11">
        <f>3300*D21+100</f>
        <v>1000000</v>
      </c>
      <c r="D21" s="21">
        <f>3+300</f>
        <v>303</v>
      </c>
    </row>
    <row r="22" spans="1:4" ht="15.75" thickBot="1" x14ac:dyDescent="0.3">
      <c r="A22" s="31">
        <v>5</v>
      </c>
      <c r="B22" s="48" t="s">
        <v>98</v>
      </c>
      <c r="C22" s="48"/>
      <c r="D22" s="49"/>
    </row>
    <row r="23" spans="1:4" ht="24.75" thickBot="1" x14ac:dyDescent="0.3">
      <c r="A23" s="33" t="s">
        <v>22</v>
      </c>
      <c r="B23" s="28" t="s">
        <v>74</v>
      </c>
      <c r="C23" s="11">
        <f>3300*D23+100</f>
        <v>274000</v>
      </c>
      <c r="D23" s="21">
        <f>3+80</f>
        <v>83</v>
      </c>
    </row>
    <row r="24" spans="1:4" ht="15.75" thickBot="1" x14ac:dyDescent="0.3">
      <c r="A24" s="31">
        <v>6</v>
      </c>
      <c r="B24" s="48" t="s">
        <v>84</v>
      </c>
      <c r="C24" s="48"/>
      <c r="D24" s="49"/>
    </row>
    <row r="25" spans="1:4" x14ac:dyDescent="0.25">
      <c r="A25" s="33" t="s">
        <v>25</v>
      </c>
      <c r="B25" s="26" t="s">
        <v>68</v>
      </c>
      <c r="C25" s="11">
        <f>3300*D25+100</f>
        <v>274000</v>
      </c>
      <c r="D25" s="21">
        <f>3+80</f>
        <v>83</v>
      </c>
    </row>
    <row r="26" spans="1:4" ht="15.75" thickBot="1" x14ac:dyDescent="0.3">
      <c r="A26" s="33" t="s">
        <v>27</v>
      </c>
      <c r="B26" s="27" t="s">
        <v>71</v>
      </c>
      <c r="C26" s="11">
        <f>3300*D26+100</f>
        <v>406000</v>
      </c>
      <c r="D26" s="21">
        <f>3+120</f>
        <v>123</v>
      </c>
    </row>
    <row r="27" spans="1:4" ht="15.75" thickBot="1" x14ac:dyDescent="0.3">
      <c r="A27" s="31">
        <v>7</v>
      </c>
      <c r="B27" s="48" t="s">
        <v>85</v>
      </c>
      <c r="C27" s="48"/>
      <c r="D27" s="49"/>
    </row>
    <row r="28" spans="1:4" ht="15.75" thickBot="1" x14ac:dyDescent="0.3">
      <c r="A28" s="33" t="s">
        <v>32</v>
      </c>
      <c r="B28" s="26" t="s">
        <v>68</v>
      </c>
      <c r="C28" s="11">
        <f>3300*D28+100</f>
        <v>274000</v>
      </c>
      <c r="D28" s="21">
        <f>3+80</f>
        <v>83</v>
      </c>
    </row>
    <row r="29" spans="1:4" ht="15.75" thickBot="1" x14ac:dyDescent="0.3">
      <c r="A29" s="31">
        <v>8</v>
      </c>
      <c r="B29" s="48" t="s">
        <v>86</v>
      </c>
      <c r="C29" s="48"/>
      <c r="D29" s="49"/>
    </row>
    <row r="30" spans="1:4" ht="15.75" thickBot="1" x14ac:dyDescent="0.3">
      <c r="A30" s="33" t="s">
        <v>34</v>
      </c>
      <c r="B30" s="27" t="s">
        <v>69</v>
      </c>
      <c r="C30" s="11">
        <f>3300*D30+100</f>
        <v>274000</v>
      </c>
      <c r="D30" s="21">
        <f>3+80</f>
        <v>83</v>
      </c>
    </row>
    <row r="31" spans="1:4" ht="15.75" thickBot="1" x14ac:dyDescent="0.3">
      <c r="A31" s="31">
        <v>9</v>
      </c>
      <c r="B31" s="48" t="s">
        <v>87</v>
      </c>
      <c r="C31" s="48"/>
      <c r="D31" s="49"/>
    </row>
    <row r="32" spans="1:4" x14ac:dyDescent="0.25">
      <c r="A32" s="33" t="s">
        <v>36</v>
      </c>
      <c r="B32" s="26" t="s">
        <v>68</v>
      </c>
      <c r="C32" s="11">
        <f>3300*D32+100</f>
        <v>274000</v>
      </c>
      <c r="D32" s="21">
        <f>3+80</f>
        <v>83</v>
      </c>
    </row>
    <row r="33" spans="1:4" x14ac:dyDescent="0.25">
      <c r="A33" s="33" t="s">
        <v>37</v>
      </c>
      <c r="B33" s="27" t="s">
        <v>71</v>
      </c>
      <c r="C33" s="11">
        <f>3300*D33+100</f>
        <v>406000</v>
      </c>
      <c r="D33" s="21">
        <f>3+120</f>
        <v>123</v>
      </c>
    </row>
    <row r="34" spans="1:4" ht="15.75" thickBot="1" x14ac:dyDescent="0.3">
      <c r="A34" s="33" t="s">
        <v>38</v>
      </c>
      <c r="B34" s="27" t="s">
        <v>72</v>
      </c>
      <c r="C34" s="11">
        <f>3300*D34+100</f>
        <v>670000</v>
      </c>
      <c r="D34" s="21">
        <f>3+200</f>
        <v>203</v>
      </c>
    </row>
    <row r="35" spans="1:4" ht="15.75" thickBot="1" x14ac:dyDescent="0.3">
      <c r="A35" s="31">
        <v>10</v>
      </c>
      <c r="B35" s="48" t="s">
        <v>88</v>
      </c>
      <c r="C35" s="48"/>
      <c r="D35" s="49"/>
    </row>
    <row r="36" spans="1:4" x14ac:dyDescent="0.25">
      <c r="A36" s="33" t="s">
        <v>39</v>
      </c>
      <c r="B36" s="26" t="s">
        <v>68</v>
      </c>
      <c r="C36" s="11">
        <f>3300*D36+100</f>
        <v>274000</v>
      </c>
      <c r="D36" s="21">
        <f>3+80</f>
        <v>83</v>
      </c>
    </row>
    <row r="37" spans="1:4" x14ac:dyDescent="0.25">
      <c r="A37" s="33" t="s">
        <v>40</v>
      </c>
      <c r="B37" s="27" t="s">
        <v>71</v>
      </c>
      <c r="C37" s="11">
        <f>3300*D37+100</f>
        <v>406000</v>
      </c>
      <c r="D37" s="21">
        <f>3+120</f>
        <v>123</v>
      </c>
    </row>
    <row r="38" spans="1:4" ht="15.75" thickBot="1" x14ac:dyDescent="0.3">
      <c r="A38" s="33" t="s">
        <v>41</v>
      </c>
      <c r="B38" s="27" t="s">
        <v>72</v>
      </c>
      <c r="C38" s="11">
        <f>3300*D38+100</f>
        <v>670000</v>
      </c>
      <c r="D38" s="21">
        <f>3+200</f>
        <v>203</v>
      </c>
    </row>
    <row r="39" spans="1:4" ht="15.75" thickBot="1" x14ac:dyDescent="0.3">
      <c r="A39" s="31">
        <v>11</v>
      </c>
      <c r="B39" s="48" t="s">
        <v>89</v>
      </c>
      <c r="C39" s="48"/>
      <c r="D39" s="49"/>
    </row>
    <row r="40" spans="1:4" x14ac:dyDescent="0.25">
      <c r="A40" s="33" t="s">
        <v>43</v>
      </c>
      <c r="B40" s="26" t="s">
        <v>68</v>
      </c>
      <c r="C40" s="11">
        <f>3300*D40+100</f>
        <v>274000</v>
      </c>
      <c r="D40" s="21">
        <f>3+80</f>
        <v>83</v>
      </c>
    </row>
    <row r="41" spans="1:4" ht="15.75" thickBot="1" x14ac:dyDescent="0.3">
      <c r="A41" s="33" t="s">
        <v>44</v>
      </c>
      <c r="B41" s="27" t="s">
        <v>8</v>
      </c>
      <c r="C41" s="11">
        <f>3300*D41+10000+100</f>
        <v>416000</v>
      </c>
      <c r="D41" s="21">
        <f>3+120</f>
        <v>123</v>
      </c>
    </row>
    <row r="42" spans="1:4" ht="15.75" thickBot="1" x14ac:dyDescent="0.3">
      <c r="A42" s="31">
        <v>12</v>
      </c>
      <c r="B42" s="48" t="s">
        <v>90</v>
      </c>
      <c r="C42" s="48"/>
      <c r="D42" s="49"/>
    </row>
    <row r="43" spans="1:4" ht="15.75" thickBot="1" x14ac:dyDescent="0.3">
      <c r="A43" s="33" t="s">
        <v>46</v>
      </c>
      <c r="B43" s="27" t="s">
        <v>75</v>
      </c>
      <c r="C43" s="12">
        <f>3300*D43+100</f>
        <v>274000</v>
      </c>
      <c r="D43" s="22">
        <f>3+80</f>
        <v>83</v>
      </c>
    </row>
    <row r="44" spans="1:4" ht="15.75" thickBot="1" x14ac:dyDescent="0.3">
      <c r="A44" s="31">
        <v>13</v>
      </c>
      <c r="B44" s="48" t="s">
        <v>91</v>
      </c>
      <c r="C44" s="48"/>
      <c r="D44" s="49"/>
    </row>
    <row r="45" spans="1:4" ht="15.75" thickBot="1" x14ac:dyDescent="0.3">
      <c r="A45" s="33" t="s">
        <v>49</v>
      </c>
      <c r="B45" s="29" t="s">
        <v>76</v>
      </c>
      <c r="C45" s="12">
        <f>3300*D45+100</f>
        <v>406000</v>
      </c>
      <c r="D45" s="22">
        <f>3+120</f>
        <v>123</v>
      </c>
    </row>
    <row r="46" spans="1:4" ht="15.75" thickBot="1" x14ac:dyDescent="0.3">
      <c r="A46" s="31">
        <v>14</v>
      </c>
      <c r="B46" s="48" t="s">
        <v>92</v>
      </c>
      <c r="C46" s="48"/>
      <c r="D46" s="49"/>
    </row>
    <row r="47" spans="1:4" ht="15.75" thickBot="1" x14ac:dyDescent="0.3">
      <c r="A47" s="33" t="s">
        <v>51</v>
      </c>
      <c r="B47" s="26" t="s">
        <v>73</v>
      </c>
      <c r="C47" s="13">
        <f>3300*D47+100</f>
        <v>76000</v>
      </c>
      <c r="D47" s="23">
        <f>3+20</f>
        <v>23</v>
      </c>
    </row>
    <row r="48" spans="1:4" ht="15.75" thickBot="1" x14ac:dyDescent="0.3">
      <c r="A48" s="31"/>
      <c r="B48" s="48" t="s">
        <v>56</v>
      </c>
      <c r="C48" s="48"/>
      <c r="D48" s="49"/>
    </row>
    <row r="49" spans="1:4" x14ac:dyDescent="0.25">
      <c r="A49" s="33"/>
      <c r="B49" s="26" t="s">
        <v>77</v>
      </c>
      <c r="C49" s="13">
        <v>165000</v>
      </c>
      <c r="D49" s="24">
        <v>50</v>
      </c>
    </row>
    <row r="50" spans="1:4" x14ac:dyDescent="0.25">
      <c r="A50" s="33"/>
      <c r="B50" s="26" t="s">
        <v>78</v>
      </c>
      <c r="C50" s="13">
        <v>15000</v>
      </c>
      <c r="D50" s="24"/>
    </row>
    <row r="51" spans="1:4" x14ac:dyDescent="0.25">
      <c r="A51" s="33"/>
      <c r="B51" s="26" t="s">
        <v>79</v>
      </c>
      <c r="C51" s="13">
        <v>330000</v>
      </c>
      <c r="D51" s="24">
        <v>100</v>
      </c>
    </row>
    <row r="52" spans="1:4" ht="15.75" thickBot="1" x14ac:dyDescent="0.3">
      <c r="A52" s="34"/>
      <c r="B52" s="30" t="s">
        <v>80</v>
      </c>
      <c r="C52" s="20">
        <v>25000</v>
      </c>
      <c r="D52" s="25"/>
    </row>
  </sheetData>
  <mergeCells count="22">
    <mergeCell ref="B24:D24"/>
    <mergeCell ref="A1:D1"/>
    <mergeCell ref="A2:D2"/>
    <mergeCell ref="A3:D3"/>
    <mergeCell ref="A4:D4"/>
    <mergeCell ref="A6:A7"/>
    <mergeCell ref="B6:B7"/>
    <mergeCell ref="B8:D8"/>
    <mergeCell ref="B11:D11"/>
    <mergeCell ref="B14:D14"/>
    <mergeCell ref="B18:D18"/>
    <mergeCell ref="B22:D22"/>
    <mergeCell ref="A5:D5"/>
    <mergeCell ref="B44:D44"/>
    <mergeCell ref="B46:D46"/>
    <mergeCell ref="B48:D48"/>
    <mergeCell ref="B27:D27"/>
    <mergeCell ref="B29:D29"/>
    <mergeCell ref="B31:D31"/>
    <mergeCell ref="B35:D35"/>
    <mergeCell ref="B39:D39"/>
    <mergeCell ref="B42:D42"/>
  </mergeCells>
  <pageMargins left="0.7" right="0.7" top="0.75" bottom="0.75" header="0.3" footer="0.3"/>
  <pageSetup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Visa Fee Chart EN</vt:lpstr>
      <vt:lpstr>Visa Fee Chart SP</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visas2</cp:lastModifiedBy>
  <cp:lastPrinted>2018-05-04T15:35:23Z</cp:lastPrinted>
  <dcterms:created xsi:type="dcterms:W3CDTF">2017-03-17T19:58:09Z</dcterms:created>
  <dcterms:modified xsi:type="dcterms:W3CDTF">2018-05-07T22:32:01Z</dcterms:modified>
</cp:coreProperties>
</file>